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0" yWindow="219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8" i="1" l="1"/>
  <c r="I11" i="1" l="1"/>
  <c r="J11" i="1"/>
  <c r="I12" i="1"/>
  <c r="J12" i="1" s="1"/>
  <c r="I13" i="1"/>
  <c r="J13" i="1"/>
  <c r="I14" i="1"/>
  <c r="J14" i="1"/>
  <c r="I16" i="1"/>
  <c r="I17" i="1"/>
  <c r="I18" i="1"/>
  <c r="I19" i="1"/>
  <c r="I21" i="1"/>
  <c r="I22" i="1"/>
  <c r="I23" i="1"/>
  <c r="I24" i="1"/>
  <c r="I26" i="1"/>
  <c r="I27" i="1"/>
  <c r="I28" i="1"/>
</calcChain>
</file>

<file path=xl/sharedStrings.xml><?xml version="1.0" encoding="utf-8"?>
<sst xmlns="http://schemas.openxmlformats.org/spreadsheetml/2006/main" count="514" uniqueCount="100">
  <si>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</si>
  <si>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</si>
  <si>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</si>
  <si>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</si>
  <si>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</si>
  <si>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</si>
  <si>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</si>
  <si>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</si>
  <si>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</si>
  <si>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</si>
  <si>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</si>
  <si>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</si>
  <si>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</si>
  <si>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</si>
  <si>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</si>
  <si>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</si>
  <si>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</si>
  <si>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</si>
  <si>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</si>
  <si>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</si>
  <si>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</si>
  <si>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</si>
  <si>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</si>
  <si>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</si>
  <si>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</si>
  <si>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</si>
  <si>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</si>
  <si>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</si>
  <si>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</si>
  <si>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</si>
  <si>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</si>
  <si>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</si>
  <si>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</si>
  <si>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</si>
  <si>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</si>
  <si>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</si>
  <si>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</si>
  <si>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</si>
  <si>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</si>
  <si>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</si>
  <si>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</si>
  <si>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</si>
  <si>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</si>
  <si>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</si>
  <si>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</si>
  <si>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</si>
  <si>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</si>
  <si>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</si>
  <si>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</si>
  <si>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</si>
  <si>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</si>
  <si>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</si>
  <si>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</si>
  <si>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</si>
  <si>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</si>
  <si>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</si>
  <si>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</si>
  <si>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</si>
  <si>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</si>
  <si>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</si>
  <si>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</si>
  <si>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</si>
  <si>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</si>
  <si>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</si>
  <si>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</si>
  <si>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</si>
  <si>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</si>
  <si>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</si>
  <si>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</si>
  <si>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</si>
  <si>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Diciembre del 2019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</si>
  <si>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</si>
  <si>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</si>
  <si>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</si>
  <si>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</si>
  <si>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</si>
  <si>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</si>
  <si>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</si>
  <si>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</si>
  <si>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</si>
  <si>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</si>
  <si>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</si>
  <si>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</si>
  <si>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</si>
  <si>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46 MESES                      </t>
  </si>
  <si>
    <t xml:space="preserve">TIIE + 1.20                   </t>
  </si>
  <si>
    <t xml:space="preserve">BANCO NACIONAL DE MEXICO C.P.       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</si>
  <si>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</si>
  <si>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</si>
  <si>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</si>
  <si>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</si>
  <si>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</si>
  <si>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</si>
  <si>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</si>
  <si>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</si>
  <si>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</si>
  <si>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</si>
  <si>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 xml:space="preserve">RM Recurso Municipal
</t>
  </si>
  <si>
    <t xml:space="preserve">R33 F Fortalecimiento Municipios y DF y RM Recurso Municipal                    </t>
  </si>
  <si>
    <t>RM Recurso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</si>
</sst>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40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5" fontId="33" fillId="29" borderId="19" xfId="0" applyNumberFormat="1" applyFont="1" applyFill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K11" sqref="K11:K15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50.14062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6" t="s">
        <v>59</v>
      </c>
      <c r="B5" s="36" t="s">
        <v>60</v>
      </c>
      <c r="C5" s="36" t="s">
        <v>61</v>
      </c>
      <c r="D5" s="36" t="s">
        <v>62</v>
      </c>
      <c r="E5" s="38" t="s">
        <v>63</v>
      </c>
      <c r="F5" s="33" t="s">
        <v>66</v>
      </c>
      <c r="G5" s="33" t="s">
        <v>2</v>
      </c>
      <c r="H5" s="33" t="s">
        <v>65</v>
      </c>
      <c r="I5" s="35" t="s">
        <v>64</v>
      </c>
      <c r="J5" s="35"/>
    </row>
    <row r="6" spans="1:19" ht="26.25" customHeight="1" thickBot="1" x14ac:dyDescent="0.25">
      <c r="A6" s="37"/>
      <c r="B6" s="37"/>
      <c r="C6" s="37"/>
      <c r="D6" s="37"/>
      <c r="E6" s="37"/>
      <c r="F6" s="34"/>
      <c r="G6" s="34"/>
      <c r="H6" s="34"/>
      <c r="I6" s="14" t="s">
        <v>69</v>
      </c>
      <c r="J6" s="14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 t="s">
        <v>74</v>
      </c>
      <c r="G7" s="13" t="s">
        <v>75</v>
      </c>
      <c r="H7" s="13" t="s">
        <v>74</v>
      </c>
      <c r="I7" s="13" t="s">
        <v>76</v>
      </c>
      <c r="J7" s="13" t="s">
        <v>77</v>
      </c>
    </row>
    <row r="8" spans="1:19" x14ac:dyDescent="0.2">
      <c r="A8" s="11" t="s">
        <v>71</v>
      </c>
      <c r="B8" s="11" t="s">
        <v>72</v>
      </c>
      <c r="C8" s="11" t="s">
        <v>72</v>
      </c>
      <c r="D8" s="12" t="s">
        <v>71</v>
      </c>
      <c r="E8" s="12" t="s">
        <v>73</v>
      </c>
      <c r="G8" s="13" t="s">
        <v>78</v>
      </c>
      <c r="H8" s="13" t="s">
        <v>74</v>
      </c>
      <c r="I8" s="13">
        <f>+I16+I17+I18+I19+I21+I22+I23+I24-3361669.76</f>
        <v>65515473.639999993</v>
      </c>
      <c r="J8" s="13" t="s">
        <v>77</v>
      </c>
    </row>
    <row r="9" spans="1:19" x14ac:dyDescent="0.2">
      <c r="G9" s="13" t="s">
        <v>97</v>
      </c>
      <c r="I9" s="13">
        <v>3362220.76</v>
      </c>
    </row>
    <row r="10" spans="1:19" x14ac:dyDescent="0.2">
      <c r="A10" s="31" t="s">
        <v>92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9" x14ac:dyDescent="0.2">
      <c r="A11" s="24" t="s">
        <v>79</v>
      </c>
      <c r="B11" s="24" t="s">
        <v>80</v>
      </c>
      <c r="C11" s="24" t="s">
        <v>81</v>
      </c>
      <c r="D11" s="25" t="s">
        <v>82</v>
      </c>
      <c r="E11" s="25" t="s">
        <v>83</v>
      </c>
      <c r="F11" s="26">
        <v>396800000</v>
      </c>
      <c r="G11" s="26" t="s">
        <v>78</v>
      </c>
      <c r="H11" s="26">
        <v>396800000</v>
      </c>
      <c r="I11" s="26">
        <f>9672000+396800000-78281290.3</f>
        <v>328190709.69999999</v>
      </c>
      <c r="J11" s="26">
        <f>I11/H11 * 100</f>
        <v>82.709352242943552</v>
      </c>
    </row>
    <row r="12" spans="1:19" x14ac:dyDescent="0.2">
      <c r="A12" s="27" t="s">
        <v>79</v>
      </c>
      <c r="B12" s="27" t="s">
        <v>84</v>
      </c>
      <c r="C12" s="27" t="s">
        <v>85</v>
      </c>
      <c r="D12" s="28" t="s">
        <v>82</v>
      </c>
      <c r="E12" s="28" t="s">
        <v>86</v>
      </c>
      <c r="F12" s="29">
        <v>70000000</v>
      </c>
      <c r="G12" s="29" t="s">
        <v>78</v>
      </c>
      <c r="H12" s="29">
        <v>70000000</v>
      </c>
      <c r="I12" s="29">
        <f>0+70000000-0</f>
        <v>70000000</v>
      </c>
      <c r="J12" s="29">
        <f>I12/H12 * 100</f>
        <v>100</v>
      </c>
    </row>
    <row r="13" spans="1:19" x14ac:dyDescent="0.2">
      <c r="A13" s="27" t="s">
        <v>79</v>
      </c>
      <c r="B13" s="27" t="s">
        <v>87</v>
      </c>
      <c r="C13" s="27" t="s">
        <v>88</v>
      </c>
      <c r="D13" s="28" t="s">
        <v>82</v>
      </c>
      <c r="E13" s="28" t="s">
        <v>89</v>
      </c>
      <c r="F13" s="29">
        <v>125136689</v>
      </c>
      <c r="G13" s="29" t="s">
        <v>78</v>
      </c>
      <c r="H13" s="29">
        <v>125136689</v>
      </c>
      <c r="I13" s="29">
        <f>31949792.88+125136689-125136689</f>
        <v>31949792.879999995</v>
      </c>
      <c r="J13" s="29">
        <f>I13/H13 * 100</f>
        <v>25.531914848729929</v>
      </c>
    </row>
    <row r="14" spans="1:19" x14ac:dyDescent="0.2">
      <c r="A14" s="27" t="s">
        <v>79</v>
      </c>
      <c r="B14" s="27" t="s">
        <v>90</v>
      </c>
      <c r="C14" s="27" t="s">
        <v>91</v>
      </c>
      <c r="D14" s="28" t="s">
        <v>82</v>
      </c>
      <c r="E14" s="28" t="s">
        <v>89</v>
      </c>
      <c r="F14" s="29">
        <v>67297147.430000007</v>
      </c>
      <c r="G14" s="29" t="s">
        <v>78</v>
      </c>
      <c r="H14" s="29">
        <v>67297147.430000007</v>
      </c>
      <c r="I14" s="29">
        <f>5815802.86+67297147.43-0</f>
        <v>73112950.290000007</v>
      </c>
      <c r="J14" s="29">
        <f>I14/H14 * 100</f>
        <v>108.64197530222121</v>
      </c>
    </row>
    <row r="15" spans="1:19" x14ac:dyDescent="0.2">
      <c r="A15" s="31" t="s">
        <v>93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9" x14ac:dyDescent="0.2">
      <c r="A16" s="24" t="s">
        <v>71</v>
      </c>
      <c r="B16" s="24" t="s">
        <v>72</v>
      </c>
      <c r="C16" s="24" t="s">
        <v>72</v>
      </c>
      <c r="D16" s="25" t="s">
        <v>71</v>
      </c>
      <c r="E16" s="25" t="s">
        <v>83</v>
      </c>
      <c r="F16" s="26">
        <v>0</v>
      </c>
      <c r="G16" s="26" t="s">
        <v>78</v>
      </c>
      <c r="H16" s="26">
        <v>0</v>
      </c>
      <c r="I16" s="26">
        <f>9672000+0</f>
        <v>9672000</v>
      </c>
      <c r="J16" s="26" t="s">
        <v>77</v>
      </c>
    </row>
    <row r="17" spans="1:10" x14ac:dyDescent="0.2">
      <c r="A17" s="27" t="s">
        <v>71</v>
      </c>
      <c r="B17" s="27" t="s">
        <v>72</v>
      </c>
      <c r="C17" s="27" t="s">
        <v>72</v>
      </c>
      <c r="D17" s="28" t="s">
        <v>71</v>
      </c>
      <c r="E17" s="28" t="s">
        <v>86</v>
      </c>
      <c r="F17" s="29">
        <v>0</v>
      </c>
      <c r="G17" s="29" t="s">
        <v>78</v>
      </c>
      <c r="H17" s="29">
        <v>0</v>
      </c>
      <c r="I17" s="29">
        <f>0+0</f>
        <v>0</v>
      </c>
      <c r="J17" s="29" t="s">
        <v>77</v>
      </c>
    </row>
    <row r="18" spans="1:10" x14ac:dyDescent="0.2">
      <c r="A18" s="27" t="s">
        <v>71</v>
      </c>
      <c r="B18" s="27" t="s">
        <v>72</v>
      </c>
      <c r="C18" s="27" t="s">
        <v>72</v>
      </c>
      <c r="D18" s="28" t="s">
        <v>71</v>
      </c>
      <c r="E18" s="28" t="s">
        <v>89</v>
      </c>
      <c r="F18" s="29">
        <v>0</v>
      </c>
      <c r="G18" s="29" t="s">
        <v>98</v>
      </c>
      <c r="H18" s="29">
        <v>0</v>
      </c>
      <c r="I18" s="29">
        <f>31949792.88+0</f>
        <v>31949792.879999999</v>
      </c>
      <c r="J18" s="29" t="s">
        <v>77</v>
      </c>
    </row>
    <row r="19" spans="1:10" x14ac:dyDescent="0.2">
      <c r="A19" s="27" t="s">
        <v>71</v>
      </c>
      <c r="B19" s="27" t="s">
        <v>72</v>
      </c>
      <c r="C19" s="27" t="s">
        <v>72</v>
      </c>
      <c r="D19" s="28" t="s">
        <v>71</v>
      </c>
      <c r="E19" s="28" t="s">
        <v>89</v>
      </c>
      <c r="F19" s="29">
        <v>0</v>
      </c>
      <c r="G19" s="29" t="s">
        <v>78</v>
      </c>
      <c r="H19" s="29">
        <v>0</v>
      </c>
      <c r="I19" s="29">
        <f>5815802.86+0</f>
        <v>5815802.8600000003</v>
      </c>
      <c r="J19" s="29" t="s">
        <v>77</v>
      </c>
    </row>
    <row r="20" spans="1:10" x14ac:dyDescent="0.2">
      <c r="A20" s="31" t="s">
        <v>94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">
      <c r="A21" s="24" t="s">
        <v>71</v>
      </c>
      <c r="B21" s="24" t="s">
        <v>72</v>
      </c>
      <c r="C21" s="24" t="s">
        <v>72</v>
      </c>
      <c r="D21" s="25" t="s">
        <v>71</v>
      </c>
      <c r="E21" s="25" t="s">
        <v>83</v>
      </c>
      <c r="F21" s="26">
        <v>0</v>
      </c>
      <c r="G21" s="26" t="s">
        <v>78</v>
      </c>
      <c r="H21" s="26">
        <v>0</v>
      </c>
      <c r="I21" s="26">
        <f>7640626.22+0</f>
        <v>7640626.2199999997</v>
      </c>
      <c r="J21" s="26" t="s">
        <v>77</v>
      </c>
    </row>
    <row r="22" spans="1:10" x14ac:dyDescent="0.2">
      <c r="A22" s="27" t="s">
        <v>71</v>
      </c>
      <c r="B22" s="27" t="s">
        <v>72</v>
      </c>
      <c r="C22" s="27" t="s">
        <v>72</v>
      </c>
      <c r="D22" s="28" t="s">
        <v>71</v>
      </c>
      <c r="E22" s="28" t="s">
        <v>86</v>
      </c>
      <c r="F22" s="29">
        <v>0</v>
      </c>
      <c r="G22" s="29" t="s">
        <v>78</v>
      </c>
      <c r="H22" s="29">
        <v>0</v>
      </c>
      <c r="I22" s="29">
        <f>0+0</f>
        <v>0</v>
      </c>
      <c r="J22" s="29" t="s">
        <v>77</v>
      </c>
    </row>
    <row r="23" spans="1:10" x14ac:dyDescent="0.2">
      <c r="A23" s="27" t="s">
        <v>71</v>
      </c>
      <c r="B23" s="27" t="s">
        <v>72</v>
      </c>
      <c r="C23" s="27" t="s">
        <v>72</v>
      </c>
      <c r="D23" s="28" t="s">
        <v>71</v>
      </c>
      <c r="E23" s="28" t="s">
        <v>89</v>
      </c>
      <c r="F23" s="29">
        <v>0</v>
      </c>
      <c r="G23" s="29" t="s">
        <v>98</v>
      </c>
      <c r="H23" s="29">
        <v>0</v>
      </c>
      <c r="I23" s="29">
        <f>10176287+0</f>
        <v>10176287</v>
      </c>
      <c r="J23" s="29" t="s">
        <v>77</v>
      </c>
    </row>
    <row r="24" spans="1:10" x14ac:dyDescent="0.2">
      <c r="A24" s="27" t="s">
        <v>71</v>
      </c>
      <c r="B24" s="27" t="s">
        <v>72</v>
      </c>
      <c r="C24" s="27" t="s">
        <v>72</v>
      </c>
      <c r="D24" s="28" t="s">
        <v>71</v>
      </c>
      <c r="E24" s="28" t="s">
        <v>89</v>
      </c>
      <c r="F24" s="29">
        <v>0</v>
      </c>
      <c r="G24" s="29" t="s">
        <v>78</v>
      </c>
      <c r="H24" s="29">
        <v>0</v>
      </c>
      <c r="I24" s="29">
        <f>3622634.44+0</f>
        <v>3622634.44</v>
      </c>
      <c r="J24" s="29" t="s">
        <v>77</v>
      </c>
    </row>
    <row r="25" spans="1:10" x14ac:dyDescent="0.2">
      <c r="A25" s="31" t="s">
        <v>95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2">
      <c r="A26" s="24" t="s">
        <v>71</v>
      </c>
      <c r="B26" s="24" t="s">
        <v>72</v>
      </c>
      <c r="C26" s="24" t="s">
        <v>72</v>
      </c>
      <c r="D26" s="25" t="s">
        <v>71</v>
      </c>
      <c r="E26" s="25" t="s">
        <v>83</v>
      </c>
      <c r="F26" s="26">
        <v>0</v>
      </c>
      <c r="G26" s="26" t="s">
        <v>78</v>
      </c>
      <c r="H26" s="26">
        <v>0</v>
      </c>
      <c r="I26" s="26">
        <f>0+0</f>
        <v>0</v>
      </c>
      <c r="J26" s="26" t="s">
        <v>77</v>
      </c>
    </row>
    <row r="27" spans="1:10" x14ac:dyDescent="0.2">
      <c r="A27" s="27" t="s">
        <v>71</v>
      </c>
      <c r="B27" s="27" t="s">
        <v>72</v>
      </c>
      <c r="C27" s="27" t="s">
        <v>72</v>
      </c>
      <c r="D27" s="28" t="s">
        <v>71</v>
      </c>
      <c r="E27" s="28" t="s">
        <v>86</v>
      </c>
      <c r="F27" s="29">
        <v>0</v>
      </c>
      <c r="G27" s="29" t="s">
        <v>78</v>
      </c>
      <c r="H27" s="29">
        <v>0</v>
      </c>
      <c r="I27" s="29">
        <f>0+0</f>
        <v>0</v>
      </c>
      <c r="J27" s="29" t="s">
        <v>77</v>
      </c>
    </row>
    <row r="28" spans="1:10" x14ac:dyDescent="0.2">
      <c r="A28" s="27" t="s">
        <v>71</v>
      </c>
      <c r="B28" s="27" t="s">
        <v>72</v>
      </c>
      <c r="C28" s="27" t="s">
        <v>72</v>
      </c>
      <c r="D28" s="28" t="s">
        <v>71</v>
      </c>
      <c r="E28" s="28" t="s">
        <v>89</v>
      </c>
      <c r="F28" s="29">
        <v>0</v>
      </c>
      <c r="G28" s="29" t="s">
        <v>99</v>
      </c>
      <c r="H28" s="29">
        <v>0</v>
      </c>
      <c r="I28" s="39">
        <f>551+0</f>
        <v>551</v>
      </c>
      <c r="J28" s="29" t="s">
        <v>77</v>
      </c>
    </row>
    <row r="29" spans="1:10" x14ac:dyDescent="0.2">
      <c r="A29" s="27" t="s">
        <v>71</v>
      </c>
      <c r="B29" s="27" t="s">
        <v>72</v>
      </c>
      <c r="C29" s="27" t="s">
        <v>72</v>
      </c>
      <c r="D29" s="28" t="s">
        <v>71</v>
      </c>
      <c r="E29" s="28" t="s">
        <v>89</v>
      </c>
      <c r="F29" s="29">
        <v>0</v>
      </c>
      <c r="G29" s="29" t="s">
        <v>78</v>
      </c>
      <c r="H29" s="29">
        <v>0</v>
      </c>
      <c r="I29" s="39">
        <v>0</v>
      </c>
      <c r="J29" s="29" t="s">
        <v>77</v>
      </c>
    </row>
    <row r="30" spans="1:10" x14ac:dyDescent="0.2">
      <c r="A30" s="30" t="s">
        <v>96</v>
      </c>
      <c r="B30" s="21"/>
      <c r="C30" s="21"/>
      <c r="D30" s="22"/>
      <c r="E30" s="22"/>
      <c r="F30" s="23"/>
      <c r="G30" s="23"/>
      <c r="H30" s="23"/>
      <c r="I30" s="23"/>
      <c r="J30" s="23"/>
    </row>
  </sheetData>
  <mergeCells count="13">
    <mergeCell ref="A15:J15"/>
    <mergeCell ref="A20:J20"/>
    <mergeCell ref="A25:J25"/>
    <mergeCell ref="F5:F6"/>
    <mergeCell ref="G5:G6"/>
    <mergeCell ref="H5:H6"/>
    <mergeCell ref="I5:J5"/>
    <mergeCell ref="A10:J10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82677165354330717" bottom="0.23622047244094491" header="0.31496062992125984" footer="0.31496062992125984"/>
  <pageSetup scale="58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2020-01-29T17:34:47Z</cp:lastPrinted>
  <dcterms:created xsi:type="dcterms:W3CDTF">2015-04-08T19:07:52Z</dcterms:created>
  <dcterms:modified xsi:type="dcterms:W3CDTF">2020-01-29T17:34:51Z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